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obin iT\Desktop\desktop\اکسل اقلام عایقکاری\"/>
    </mc:Choice>
  </mc:AlternateContent>
  <xr:revisionPtr revIDLastSave="0" documentId="13_ncr:1_{943B431F-2752-4080-88E5-B5EA7E9B44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پوشش سه لایه" sheetId="2" r:id="rId1"/>
  </sheets>
  <definedNames>
    <definedName name="_xlnm.Print_Area" localSheetId="0">'پوشش سه لایه'!$A$1:$X$20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2" l="1"/>
  <c r="K8" i="2"/>
  <c r="K9" i="2"/>
  <c r="K10" i="2"/>
  <c r="K11" i="2"/>
  <c r="K12" i="2"/>
  <c r="K16" i="2"/>
  <c r="K17" i="2"/>
  <c r="K18" i="2"/>
  <c r="M7" i="2"/>
  <c r="M8" i="2"/>
  <c r="M9" i="2"/>
  <c r="M10" i="2"/>
  <c r="M11" i="2"/>
  <c r="M12" i="2"/>
  <c r="M16" i="2"/>
  <c r="M17" i="2"/>
  <c r="M18" i="2"/>
  <c r="T8" i="2"/>
  <c r="T9" i="2"/>
  <c r="T10" i="2"/>
  <c r="T11" i="2"/>
  <c r="T12" i="2"/>
  <c r="T13" i="2"/>
  <c r="T14" i="2"/>
  <c r="T15" i="2"/>
  <c r="T16" i="2"/>
  <c r="T17" i="2"/>
  <c r="T18" i="2"/>
  <c r="T7" i="2"/>
  <c r="E8" i="2"/>
  <c r="N8" i="2" s="1"/>
  <c r="E9" i="2"/>
  <c r="N9" i="2" s="1"/>
  <c r="E10" i="2"/>
  <c r="N10" i="2" s="1"/>
  <c r="E11" i="2"/>
  <c r="N11" i="2" s="1"/>
  <c r="E12" i="2"/>
  <c r="N12" i="2" s="1"/>
  <c r="E13" i="2"/>
  <c r="N13" i="2" s="1"/>
  <c r="E14" i="2"/>
  <c r="N14" i="2" s="1"/>
  <c r="P14" i="2" s="1"/>
  <c r="E15" i="2"/>
  <c r="N15" i="2" s="1"/>
  <c r="E16" i="2"/>
  <c r="N16" i="2" s="1"/>
  <c r="E17" i="2"/>
  <c r="N17" i="2" s="1"/>
  <c r="E18" i="2"/>
  <c r="N18" i="2" s="1"/>
  <c r="E7" i="2"/>
  <c r="N7" i="2" s="1"/>
  <c r="P8" i="2"/>
  <c r="P9" i="2"/>
  <c r="P10" i="2"/>
  <c r="P11" i="2"/>
  <c r="P12" i="2"/>
  <c r="P13" i="2"/>
  <c r="P15" i="2"/>
  <c r="P16" i="2"/>
  <c r="P17" i="2"/>
  <c r="P18" i="2"/>
  <c r="P7" i="2"/>
  <c r="F14" i="2"/>
  <c r="U7" i="2" l="1"/>
  <c r="U15" i="2"/>
  <c r="U18" i="2"/>
  <c r="U13" i="2"/>
  <c r="U9" i="2"/>
  <c r="U10" i="2"/>
  <c r="U17" i="2"/>
  <c r="U12" i="2"/>
  <c r="U8" i="2"/>
  <c r="U16" i="2"/>
  <c r="U11" i="2"/>
  <c r="U14" i="2"/>
  <c r="G14" i="2"/>
  <c r="I14" i="2" s="1"/>
  <c r="F8" i="2"/>
  <c r="F9" i="2"/>
  <c r="F10" i="2"/>
  <c r="F11" i="2"/>
  <c r="F12" i="2"/>
  <c r="F13" i="2"/>
  <c r="F15" i="2"/>
  <c r="F16" i="2"/>
  <c r="F17" i="2"/>
  <c r="F18" i="2"/>
  <c r="F7" i="2"/>
  <c r="S8" i="2"/>
  <c r="S9" i="2"/>
  <c r="S10" i="2"/>
  <c r="S11" i="2"/>
  <c r="S12" i="2"/>
  <c r="S13" i="2"/>
  <c r="S14" i="2"/>
  <c r="S15" i="2"/>
  <c r="S16" i="2"/>
  <c r="S17" i="2"/>
  <c r="S18" i="2"/>
  <c r="R8" i="2"/>
  <c r="R9" i="2"/>
  <c r="R10" i="2"/>
  <c r="R11" i="2"/>
  <c r="R12" i="2"/>
  <c r="R13" i="2"/>
  <c r="R14" i="2"/>
  <c r="R15" i="2"/>
  <c r="R16" i="2"/>
  <c r="R17" i="2"/>
  <c r="R18" i="2"/>
  <c r="S7" i="2"/>
  <c r="R7" i="2"/>
  <c r="Q8" i="2"/>
  <c r="Q9" i="2"/>
  <c r="Q10" i="2"/>
  <c r="Q11" i="2"/>
  <c r="Q12" i="2"/>
  <c r="Q13" i="2"/>
  <c r="Q14" i="2"/>
  <c r="Q15" i="2"/>
  <c r="Q16" i="2"/>
  <c r="Q17" i="2"/>
  <c r="Q18" i="2"/>
  <c r="Q7" i="2"/>
  <c r="M14" i="2" l="1"/>
  <c r="K14" i="2"/>
  <c r="G7" i="2"/>
  <c r="I7" i="2" s="1"/>
  <c r="G15" i="2"/>
  <c r="I15" i="2" s="1"/>
  <c r="G10" i="2"/>
  <c r="I10" i="2" s="1"/>
  <c r="G18" i="2"/>
  <c r="I18" i="2" s="1"/>
  <c r="G13" i="2"/>
  <c r="I13" i="2" s="1"/>
  <c r="G9" i="2"/>
  <c r="I9" i="2" s="1"/>
  <c r="G17" i="2"/>
  <c r="I17" i="2" s="1"/>
  <c r="G12" i="2"/>
  <c r="I12" i="2" s="1"/>
  <c r="G8" i="2"/>
  <c r="I8" i="2" s="1"/>
  <c r="G16" i="2"/>
  <c r="I16" i="2" s="1"/>
  <c r="G11" i="2"/>
  <c r="I11" i="2" s="1"/>
  <c r="M15" i="2" l="1"/>
  <c r="K15" i="2"/>
  <c r="K13" i="2"/>
  <c r="M13" i="2"/>
  <c r="M19" i="2" s="1"/>
  <c r="K19" i="2"/>
</calcChain>
</file>

<file path=xl/sharedStrings.xml><?xml version="1.0" encoding="utf-8"?>
<sst xmlns="http://schemas.openxmlformats.org/spreadsheetml/2006/main" count="34" uniqueCount="32">
  <si>
    <t>تعداد سرجوش</t>
  </si>
  <si>
    <t>در صورتیکه با وارد کردن تعداد سرجوش جواب نمایش داده نمی شود لطفا از بالا سمت چپ نشان "ذخیره" و یا دکمه " ctrl+s" را بزنید تا جواب نمایش داده شود. در واقع ذخیره کنید تا جواب محاسبه شود.</t>
  </si>
  <si>
    <t>A</t>
  </si>
  <si>
    <t>B</t>
  </si>
  <si>
    <t>سطح جانبی لوله (A*B)</t>
  </si>
  <si>
    <t>S</t>
  </si>
  <si>
    <t>C</t>
  </si>
  <si>
    <t>حجمی</t>
  </si>
  <si>
    <t>قطرخارجی
 (اینچ)</t>
  </si>
  <si>
    <t>سايز لوله
 (اینچ)</t>
  </si>
  <si>
    <t>قاشق بهم زن پرایمر</t>
  </si>
  <si>
    <t>ماله مخصوص اعمال پرایمر</t>
  </si>
  <si>
    <t>ظرف مخلوط کن پرایمر</t>
  </si>
  <si>
    <t>F</t>
  </si>
  <si>
    <t>cutback
(m)</t>
  </si>
  <si>
    <t>محیط لوله
(m)</t>
  </si>
  <si>
    <t>طول لوله
(m)</t>
  </si>
  <si>
    <t>توضیحات</t>
  </si>
  <si>
    <t>محاسبه مواد مصرفی پوشش پلی اتیلن سه لایه - 3PLY</t>
  </si>
  <si>
    <t>GasPlus.ir</t>
  </si>
  <si>
    <t>H.S.SLEEVE
            (m2)</t>
  </si>
  <si>
    <t>عایق پوشش سه لایه پلی اتیلن کارخانه ای-3PLY
(M2)</t>
  </si>
  <si>
    <t>1-مقدار cut back هر طرف لوله 10 سانتیمتر لحاظ شده است
2-مقدار اپوکسی مصرفی بر اساس حجم مصرفی لحاظ گردد</t>
  </si>
  <si>
    <t>جمع اپوکسی  جز A و B</t>
  </si>
  <si>
    <t>اپوکسی جز A</t>
  </si>
  <si>
    <t>اپوکسی جز  B</t>
  </si>
  <si>
    <r>
      <t xml:space="preserve">H.S.SLEEVE
         </t>
    </r>
    <r>
      <rPr>
        <b/>
        <sz val="14"/>
        <rFont val="B Titr"/>
        <charset val="178"/>
      </rPr>
      <t xml:space="preserve">   (رول)</t>
    </r>
  </si>
  <si>
    <r>
      <rPr>
        <b/>
        <sz val="14"/>
        <rFont val="B Titr"/>
        <charset val="178"/>
      </rPr>
      <t>نوار بانداژ</t>
    </r>
    <r>
      <rPr>
        <b/>
        <sz val="11"/>
        <rFont val="B Titr"/>
        <charset val="178"/>
      </rPr>
      <t xml:space="preserve">
</t>
    </r>
    <r>
      <rPr>
        <b/>
        <sz val="10"/>
        <rFont val="B Titr"/>
        <charset val="178"/>
      </rPr>
      <t>(closure patch)</t>
    </r>
    <r>
      <rPr>
        <b/>
        <sz val="11"/>
        <rFont val="B Titr"/>
        <charset val="178"/>
      </rPr>
      <t xml:space="preserve">
</t>
    </r>
    <r>
      <rPr>
        <b/>
        <sz val="14"/>
        <rFont val="B Titr"/>
        <charset val="178"/>
      </rPr>
      <t>(تعداد)</t>
    </r>
  </si>
  <si>
    <r>
      <t xml:space="preserve">مقدار مصرفی
</t>
    </r>
    <r>
      <rPr>
        <b/>
        <sz val="12"/>
        <rFont val="B Titr"/>
        <charset val="178"/>
      </rPr>
      <t>(لیتر)</t>
    </r>
  </si>
  <si>
    <r>
      <rPr>
        <b/>
        <sz val="9"/>
        <rFont val="B Titr"/>
        <charset val="178"/>
      </rPr>
      <t>پرایمر مصرفی برای سرجوش</t>
    </r>
    <r>
      <rPr>
        <b/>
        <sz val="8"/>
        <rFont val="B Titr"/>
        <charset val="178"/>
      </rPr>
      <t xml:space="preserve">
</t>
    </r>
    <r>
      <rPr>
        <b/>
        <sz val="10"/>
        <rFont val="B Titr"/>
        <charset val="178"/>
      </rPr>
      <t>(F*S)</t>
    </r>
  </si>
  <si>
    <r>
      <rPr>
        <b/>
        <sz val="9"/>
        <rFont val="B Titr"/>
        <charset val="178"/>
      </rPr>
      <t>ضخامت پرایمر اعمالی</t>
    </r>
    <r>
      <rPr>
        <b/>
        <sz val="8"/>
        <rFont val="B Titr"/>
        <charset val="178"/>
      </rPr>
      <t xml:space="preserve">
</t>
    </r>
    <r>
      <rPr>
        <b/>
        <sz val="11"/>
        <rFont val="B Titr"/>
        <charset val="178"/>
      </rPr>
      <t>(میکرون)</t>
    </r>
  </si>
  <si>
    <t>(تبدیل مترمربع به رول) H.S.SLEEV 
بر اساس ابعاد دفترچه پیمان
(m2) - (طول*عرض)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</si>
</sst>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name val="B Titr"/>
      <charset val="178"/>
    </font>
    <font>
      <sz val="14"/>
      <color rgb="FFC00000"/>
      <name val="Arial"/>
      <family val="2"/>
    </font>
    <font>
      <sz val="11"/>
      <name val="B Titr"/>
      <charset val="178"/>
    </font>
    <font>
      <sz val="11"/>
      <color theme="1"/>
      <name val="Arial"/>
      <family val="2"/>
    </font>
    <font>
      <b/>
      <sz val="14"/>
      <color theme="1"/>
      <name val="B Nazanin"/>
      <charset val="178"/>
    </font>
    <font>
      <sz val="10"/>
      <name val="Arial"/>
      <family val="2"/>
    </font>
    <font>
      <b/>
      <sz val="10"/>
      <name val="B Titr"/>
      <charset val="178"/>
    </font>
    <font>
      <b/>
      <sz val="11"/>
      <name val="B Titr"/>
      <charset val="178"/>
    </font>
    <font>
      <sz val="16"/>
      <color theme="1"/>
      <name val="Arial"/>
      <family val="2"/>
    </font>
    <font>
      <sz val="10"/>
      <name val="B Titr"/>
      <charset val="178"/>
    </font>
    <font>
      <b/>
      <sz val="8"/>
      <name val="B Titr"/>
      <charset val="178"/>
    </font>
    <font>
      <b/>
      <sz val="18"/>
      <name val="B Titr"/>
      <charset val="178"/>
    </font>
    <font>
      <sz val="11"/>
      <color theme="1"/>
      <name val="Calibri"/>
      <family val="2"/>
      <charset val="178"/>
      <scheme val="minor"/>
    </font>
    <font>
      <b/>
      <sz val="16"/>
      <color theme="1"/>
      <name val="Times New Roman"/>
      <family val="1"/>
    </font>
    <font>
      <b/>
      <sz val="18"/>
      <name val="B Nazanin"/>
      <charset val="178"/>
    </font>
    <font>
      <b/>
      <sz val="12"/>
      <name val="B Titr"/>
      <charset val="178"/>
    </font>
    <font>
      <b/>
      <sz val="9"/>
      <name val="B Titr"/>
      <charset val="178"/>
    </font>
    <font>
      <b/>
      <sz val="14"/>
      <name val="B Titr"/>
      <charset val="178"/>
    </font>
    <font>
      <b/>
      <sz val="16"/>
      <name val="B Titr"/>
      <charset val="178"/>
    </font>
    <font>
      <sz val="12"/>
      <name val="B Titr"/>
      <charset val="178"/>
    </font>
    <font>
      <b/>
      <sz val="36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4" fillId="0" borderId="0"/>
  </cellStyleXfs>
  <cellXfs count="103">
    <xf numFmtId="0" fontId="0" fillId="0" borderId="0" xfId="0"/>
    <xf numFmtId="0" fontId="1" fillId="0" borderId="0" xfId="1"/>
    <xf numFmtId="0" fontId="10" fillId="0" borderId="0" xfId="1" applyFont="1"/>
    <xf numFmtId="0" fontId="3" fillId="0" borderId="0" xfId="1" applyFont="1" applyAlignment="1">
      <alignment vertical="center" wrapText="1"/>
    </xf>
    <xf numFmtId="0" fontId="5" fillId="0" borderId="0" xfId="1" applyFont="1"/>
    <xf numFmtId="2" fontId="1" fillId="0" borderId="0" xfId="1" applyNumberFormat="1"/>
    <xf numFmtId="0" fontId="1" fillId="0" borderId="0" xfId="1" applyNumberFormat="1"/>
    <xf numFmtId="2" fontId="5" fillId="0" borderId="0" xfId="1" applyNumberFormat="1" applyFont="1"/>
    <xf numFmtId="0" fontId="16" fillId="4" borderId="2" xfId="1" applyFont="1" applyFill="1" applyBorder="1" applyAlignment="1" applyProtection="1">
      <alignment horizontal="center" vertical="center"/>
      <protection locked="0"/>
    </xf>
    <xf numFmtId="0" fontId="16" fillId="4" borderId="3" xfId="1" applyFont="1" applyFill="1" applyBorder="1" applyAlignment="1" applyProtection="1">
      <alignment horizontal="center" vertical="center"/>
      <protection locked="0"/>
    </xf>
    <xf numFmtId="0" fontId="16" fillId="4" borderId="2" xfId="1" applyNumberFormat="1" applyFont="1" applyFill="1" applyBorder="1" applyAlignment="1" applyProtection="1">
      <alignment horizontal="center" vertical="center"/>
      <protection locked="0"/>
    </xf>
    <xf numFmtId="2" fontId="16" fillId="4" borderId="2" xfId="1" applyNumberFormat="1" applyFont="1" applyFill="1" applyBorder="1" applyAlignment="1" applyProtection="1">
      <alignment horizontal="center" vertical="center"/>
      <protection locked="0"/>
    </xf>
    <xf numFmtId="0" fontId="16" fillId="3" borderId="2" xfId="1" applyFont="1" applyFill="1" applyBorder="1" applyAlignment="1" applyProtection="1">
      <alignment horizontal="center" vertical="center"/>
    </xf>
    <xf numFmtId="2" fontId="16" fillId="3" borderId="2" xfId="1" applyNumberFormat="1" applyFont="1" applyFill="1" applyBorder="1" applyAlignment="1" applyProtection="1">
      <alignment horizontal="center" vertical="center"/>
    </xf>
    <xf numFmtId="1" fontId="16" fillId="3" borderId="2" xfId="1" applyNumberFormat="1" applyFont="1" applyFill="1" applyBorder="1" applyAlignment="1" applyProtection="1">
      <alignment horizontal="center" vertical="center"/>
    </xf>
    <xf numFmtId="0" fontId="8" fillId="3" borderId="7" xfId="1" applyNumberFormat="1" applyFont="1" applyFill="1" applyBorder="1" applyAlignment="1" applyProtection="1">
      <alignment horizontal="left" vertical="center" wrapText="1"/>
    </xf>
    <xf numFmtId="0" fontId="9" fillId="3" borderId="6" xfId="1" applyFont="1" applyFill="1" applyBorder="1" applyAlignment="1" applyProtection="1">
      <alignment horizontal="left" vertical="center" wrapText="1"/>
    </xf>
    <xf numFmtId="0" fontId="12" fillId="3" borderId="2" xfId="1" applyFont="1" applyFill="1" applyBorder="1" applyAlignment="1" applyProtection="1">
      <alignment horizontal="center" vertical="top" wrapText="1"/>
    </xf>
    <xf numFmtId="2" fontId="12" fillId="3" borderId="2" xfId="1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16" fillId="4" borderId="1" xfId="1" applyFont="1" applyFill="1" applyBorder="1" applyAlignment="1" applyProtection="1">
      <alignment horizontal="center" vertical="center"/>
      <protection locked="0"/>
    </xf>
    <xf numFmtId="2" fontId="16" fillId="3" borderId="1" xfId="1" applyNumberFormat="1" applyFont="1" applyFill="1" applyBorder="1" applyAlignment="1" applyProtection="1">
      <alignment horizontal="center" vertical="center"/>
    </xf>
    <xf numFmtId="0" fontId="16" fillId="3" borderId="1" xfId="1" applyFont="1" applyFill="1" applyBorder="1" applyAlignment="1" applyProtection="1">
      <alignment horizontal="center" vertical="center"/>
    </xf>
    <xf numFmtId="2" fontId="16" fillId="4" borderId="1" xfId="1" applyNumberFormat="1" applyFont="1" applyFill="1" applyBorder="1" applyAlignment="1" applyProtection="1">
      <alignment horizontal="center" vertical="center"/>
      <protection locked="0"/>
    </xf>
    <xf numFmtId="1" fontId="16" fillId="3" borderId="1" xfId="1" applyNumberFormat="1" applyFont="1" applyFill="1" applyBorder="1" applyAlignment="1" applyProtection="1">
      <alignment horizontal="center" vertical="center"/>
    </xf>
    <xf numFmtId="2" fontId="16" fillId="4" borderId="3" xfId="1" applyNumberFormat="1" applyFont="1" applyFill="1" applyBorder="1" applyAlignment="1" applyProtection="1">
      <alignment horizontal="center" vertical="center"/>
      <protection locked="0"/>
    </xf>
    <xf numFmtId="0" fontId="16" fillId="0" borderId="5" xfId="1" applyFont="1" applyBorder="1" applyAlignment="1" applyProtection="1">
      <alignment horizontal="center" vertical="center"/>
    </xf>
    <xf numFmtId="164" fontId="16" fillId="0" borderId="2" xfId="1" applyNumberFormat="1" applyFont="1" applyBorder="1" applyAlignment="1" applyProtection="1">
      <alignment horizontal="center" vertical="center"/>
    </xf>
    <xf numFmtId="2" fontId="16" fillId="0" borderId="2" xfId="1" applyNumberFormat="1" applyFont="1" applyBorder="1" applyAlignment="1" applyProtection="1">
      <alignment horizontal="center" vertical="center"/>
    </xf>
    <xf numFmtId="0" fontId="16" fillId="0" borderId="2" xfId="1" applyFont="1" applyBorder="1" applyAlignment="1" applyProtection="1">
      <alignment horizontal="center" vertical="center"/>
    </xf>
    <xf numFmtId="0" fontId="16" fillId="0" borderId="4" xfId="1" applyFont="1" applyBorder="1" applyAlignment="1" applyProtection="1">
      <alignment horizontal="center" vertical="center"/>
    </xf>
    <xf numFmtId="0" fontId="16" fillId="0" borderId="3" xfId="1" applyFont="1" applyBorder="1" applyAlignment="1" applyProtection="1">
      <alignment horizontal="center" vertical="center"/>
    </xf>
    <xf numFmtId="0" fontId="16" fillId="0" borderId="26" xfId="1" applyFont="1" applyBorder="1" applyAlignment="1" applyProtection="1">
      <alignment horizontal="center" vertical="center"/>
    </xf>
    <xf numFmtId="0" fontId="16" fillId="0" borderId="1" xfId="1" applyFont="1" applyBorder="1" applyAlignment="1" applyProtection="1">
      <alignment horizontal="center" vertical="center"/>
    </xf>
    <xf numFmtId="164" fontId="2" fillId="2" borderId="21" xfId="1" applyNumberFormat="1" applyFont="1" applyFill="1" applyBorder="1" applyAlignment="1" applyProtection="1">
      <alignment horizontal="center" vertical="center"/>
    </xf>
    <xf numFmtId="0" fontId="1" fillId="0" borderId="9" xfId="1" applyBorder="1" applyProtection="1"/>
    <xf numFmtId="164" fontId="2" fillId="2" borderId="22" xfId="1" applyNumberFormat="1" applyFont="1" applyFill="1" applyBorder="1" applyAlignment="1" applyProtection="1">
      <alignment horizontal="center" vertical="center"/>
    </xf>
    <xf numFmtId="0" fontId="1" fillId="0" borderId="0" xfId="1" applyProtection="1"/>
    <xf numFmtId="0" fontId="1" fillId="0" borderId="0" xfId="1" applyNumberFormat="1" applyProtection="1"/>
    <xf numFmtId="2" fontId="1" fillId="0" borderId="0" xfId="1" applyNumberFormat="1" applyProtection="1"/>
    <xf numFmtId="0" fontId="21" fillId="3" borderId="2" xfId="1" applyFont="1" applyFill="1" applyBorder="1" applyAlignment="1" applyProtection="1">
      <alignment horizontal="center" vertical="center" wrapText="1"/>
    </xf>
    <xf numFmtId="0" fontId="21" fillId="3" borderId="2" xfId="1" quotePrefix="1" applyFont="1" applyFill="1" applyBorder="1" applyAlignment="1" applyProtection="1">
      <alignment horizontal="left" vertical="center" wrapText="1"/>
    </xf>
    <xf numFmtId="0" fontId="17" fillId="3" borderId="2" xfId="1" applyFont="1" applyFill="1" applyBorder="1" applyAlignment="1" applyProtection="1">
      <alignment horizontal="center" vertical="center" wrapText="1"/>
    </xf>
    <xf numFmtId="164" fontId="16" fillId="3" borderId="2" xfId="1" applyNumberFormat="1" applyFont="1" applyFill="1" applyBorder="1" applyAlignment="1" applyProtection="1">
      <alignment horizontal="center" vertical="center"/>
    </xf>
    <xf numFmtId="0" fontId="6" fillId="0" borderId="11" xfId="1" quotePrefix="1" applyFont="1" applyBorder="1" applyAlignment="1" applyProtection="1">
      <alignment horizontal="center" vertical="center" wrapText="1" readingOrder="2"/>
    </xf>
    <xf numFmtId="0" fontId="6" fillId="0" borderId="10" xfId="1" applyFont="1" applyBorder="1" applyAlignment="1" applyProtection="1">
      <alignment horizontal="center" vertical="center" wrapText="1" readingOrder="2"/>
    </xf>
    <xf numFmtId="0" fontId="6" fillId="0" borderId="25" xfId="1" applyFont="1" applyBorder="1" applyAlignment="1" applyProtection="1">
      <alignment horizontal="center" vertical="center" wrapText="1" readingOrder="2"/>
    </xf>
    <xf numFmtId="0" fontId="6" fillId="0" borderId="16" xfId="1" applyFont="1" applyBorder="1" applyAlignment="1" applyProtection="1">
      <alignment horizontal="center" vertical="center" wrapText="1" readingOrder="2"/>
    </xf>
    <xf numFmtId="0" fontId="6" fillId="0" borderId="0" xfId="1" applyFont="1" applyBorder="1" applyAlignment="1" applyProtection="1">
      <alignment horizontal="center" vertical="center" wrapText="1" readingOrder="2"/>
    </xf>
    <xf numFmtId="0" fontId="6" fillId="0" borderId="23" xfId="1" applyFont="1" applyBorder="1" applyAlignment="1" applyProtection="1">
      <alignment horizontal="center" vertical="center" wrapText="1" readingOrder="2"/>
    </xf>
    <xf numFmtId="0" fontId="6" fillId="0" borderId="14" xfId="1" applyFont="1" applyBorder="1" applyAlignment="1" applyProtection="1">
      <alignment horizontal="center" vertical="center" wrapText="1" readingOrder="2"/>
    </xf>
    <xf numFmtId="0" fontId="6" fillId="0" borderId="13" xfId="1" applyFont="1" applyBorder="1" applyAlignment="1" applyProtection="1">
      <alignment horizontal="center" vertical="center" wrapText="1" readingOrder="2"/>
    </xf>
    <xf numFmtId="0" fontId="6" fillId="0" borderId="24" xfId="1" applyFont="1" applyBorder="1" applyAlignment="1" applyProtection="1">
      <alignment horizontal="center" vertical="center" wrapText="1" readingOrder="2"/>
    </xf>
    <xf numFmtId="0" fontId="6" fillId="0" borderId="27" xfId="1" applyFont="1" applyBorder="1" applyAlignment="1" applyProtection="1">
      <alignment horizontal="center" vertical="center" wrapText="1" readingOrder="2"/>
    </xf>
    <xf numFmtId="0" fontId="6" fillId="0" borderId="28" xfId="1" applyFont="1" applyBorder="1" applyAlignment="1" applyProtection="1">
      <alignment horizontal="center" vertical="center" wrapText="1" readingOrder="2"/>
    </xf>
    <xf numFmtId="0" fontId="6" fillId="0" borderId="29" xfId="1" applyFont="1" applyBorder="1" applyAlignment="1" applyProtection="1">
      <alignment horizontal="center" vertical="center" wrapText="1" readingOrder="2"/>
    </xf>
    <xf numFmtId="0" fontId="17" fillId="3" borderId="9" xfId="1" applyFont="1" applyFill="1" applyBorder="1" applyAlignment="1" applyProtection="1">
      <alignment horizontal="center" vertical="center" wrapText="1"/>
    </xf>
    <xf numFmtId="0" fontId="17" fillId="3" borderId="6" xfId="1" applyFont="1" applyFill="1" applyBorder="1" applyAlignment="1" applyProtection="1">
      <alignment horizontal="center" vertical="center" wrapText="1"/>
    </xf>
    <xf numFmtId="0" fontId="22" fillId="2" borderId="18" xfId="1" applyFont="1" applyFill="1" applyBorder="1" applyAlignment="1" applyProtection="1">
      <alignment horizontal="center" vertical="center"/>
    </xf>
    <xf numFmtId="0" fontId="22" fillId="2" borderId="8" xfId="1" applyFont="1" applyFill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/>
    </xf>
    <xf numFmtId="0" fontId="1" fillId="0" borderId="8" xfId="1" applyBorder="1" applyAlignment="1" applyProtection="1">
      <alignment horizontal="center"/>
    </xf>
    <xf numFmtId="0" fontId="1" fillId="0" borderId="19" xfId="1" applyBorder="1" applyAlignment="1" applyProtection="1">
      <alignment horizontal="center"/>
    </xf>
    <xf numFmtId="0" fontId="9" fillId="3" borderId="9" xfId="1" applyFont="1" applyFill="1" applyBorder="1" applyAlignment="1" applyProtection="1">
      <alignment horizontal="center" vertical="center" wrapText="1"/>
    </xf>
    <xf numFmtId="0" fontId="9" fillId="3" borderId="6" xfId="1" applyFont="1" applyFill="1" applyBorder="1" applyAlignment="1" applyProtection="1">
      <alignment horizontal="center" vertical="center" wrapText="1"/>
    </xf>
    <xf numFmtId="2" fontId="9" fillId="3" borderId="9" xfId="1" applyNumberFormat="1" applyFont="1" applyFill="1" applyBorder="1" applyAlignment="1" applyProtection="1">
      <alignment horizontal="center" vertical="center" wrapText="1"/>
    </xf>
    <xf numFmtId="2" fontId="9" fillId="3" borderId="6" xfId="1" applyNumberFormat="1" applyFont="1" applyFill="1" applyBorder="1" applyAlignment="1" applyProtection="1">
      <alignment horizontal="center" vertical="center" wrapText="1"/>
    </xf>
    <xf numFmtId="0" fontId="21" fillId="0" borderId="9" xfId="1" applyFont="1" applyBorder="1" applyAlignment="1" applyProtection="1">
      <alignment horizontal="center" vertical="center" wrapText="1"/>
    </xf>
    <xf numFmtId="0" fontId="21" fillId="0" borderId="6" xfId="1" applyFont="1" applyBorder="1" applyAlignment="1" applyProtection="1">
      <alignment horizontal="center" vertical="center" wrapText="1"/>
    </xf>
    <xf numFmtId="0" fontId="13" fillId="2" borderId="16" xfId="1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horizontal="center" vertical="center" wrapText="1"/>
    </xf>
    <xf numFmtId="0" fontId="13" fillId="2" borderId="23" xfId="1" applyFont="1" applyFill="1" applyBorder="1" applyAlignment="1" applyProtection="1">
      <alignment horizontal="center" vertical="center" wrapText="1"/>
    </xf>
    <xf numFmtId="0" fontId="13" fillId="2" borderId="14" xfId="1" applyFont="1" applyFill="1" applyBorder="1" applyAlignment="1" applyProtection="1">
      <alignment horizontal="center" vertical="center" wrapText="1"/>
    </xf>
    <xf numFmtId="0" fontId="13" fillId="2" borderId="13" xfId="1" applyFont="1" applyFill="1" applyBorder="1" applyAlignment="1" applyProtection="1">
      <alignment horizontal="center" vertical="center" wrapText="1"/>
    </xf>
    <xf numFmtId="0" fontId="13" fillId="2" borderId="24" xfId="1" applyFont="1" applyFill="1" applyBorder="1" applyAlignment="1" applyProtection="1">
      <alignment horizontal="center" vertical="center" wrapText="1"/>
    </xf>
    <xf numFmtId="0" fontId="8" fillId="3" borderId="9" xfId="1" quotePrefix="1" applyNumberFormat="1" applyFont="1" applyFill="1" applyBorder="1" applyAlignment="1" applyProtection="1">
      <alignment horizontal="left" vertical="center" wrapText="1"/>
    </xf>
    <xf numFmtId="0" fontId="8" fillId="3" borderId="6" xfId="1" applyNumberFormat="1" applyFont="1" applyFill="1" applyBorder="1" applyAlignment="1" applyProtection="1">
      <alignment horizontal="left" vertical="center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17" fillId="3" borderId="9" xfId="1" quotePrefix="1" applyFont="1" applyFill="1" applyBorder="1" applyAlignment="1" applyProtection="1">
      <alignment horizontal="center" vertical="center" wrapText="1"/>
    </xf>
    <xf numFmtId="0" fontId="8" fillId="3" borderId="30" xfId="1" applyFont="1" applyFill="1" applyBorder="1" applyAlignment="1" applyProtection="1">
      <alignment horizontal="left" vertical="center" wrapText="1" readingOrder="2"/>
    </xf>
    <xf numFmtId="0" fontId="8" fillId="3" borderId="15" xfId="1" applyFont="1" applyFill="1" applyBorder="1" applyAlignment="1" applyProtection="1">
      <alignment horizontal="left" vertical="center" wrapText="1" readingOrder="2"/>
    </xf>
    <xf numFmtId="0" fontId="8" fillId="3" borderId="12" xfId="1" applyFont="1" applyFill="1" applyBorder="1" applyAlignment="1" applyProtection="1">
      <alignment horizontal="left" vertical="center" wrapText="1" readingOrder="2"/>
    </xf>
    <xf numFmtId="0" fontId="5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4" fillId="0" borderId="17" xfId="1" applyFont="1" applyBorder="1" applyAlignment="1" applyProtection="1">
      <alignment horizontal="center" vertical="center" wrapText="1"/>
    </xf>
    <xf numFmtId="0" fontId="4" fillId="0" borderId="17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11" fillId="0" borderId="9" xfId="1" applyFont="1" applyBorder="1" applyAlignment="1" applyProtection="1">
      <alignment horizontal="center" vertical="center" wrapText="1"/>
    </xf>
    <xf numFmtId="0" fontId="11" fillId="0" borderId="6" xfId="1" applyFont="1" applyBorder="1" applyAlignment="1" applyProtection="1">
      <alignment horizontal="center" vertical="center" wrapText="1"/>
    </xf>
    <xf numFmtId="0" fontId="9" fillId="3" borderId="7" xfId="1" applyFont="1" applyFill="1" applyBorder="1" applyAlignment="1" applyProtection="1">
      <alignment horizontal="left" vertical="center" wrapText="1" readingOrder="2"/>
    </xf>
    <xf numFmtId="0" fontId="9" fillId="3" borderId="9" xfId="1" applyFont="1" applyFill="1" applyBorder="1" applyAlignment="1" applyProtection="1">
      <alignment horizontal="left" vertical="center" wrapText="1" readingOrder="2"/>
    </xf>
    <xf numFmtId="0" fontId="9" fillId="3" borderId="6" xfId="1" applyFont="1" applyFill="1" applyBorder="1" applyAlignment="1" applyProtection="1">
      <alignment horizontal="left" vertical="center" wrapText="1" readingOrder="2"/>
    </xf>
    <xf numFmtId="0" fontId="8" fillId="3" borderId="7" xfId="1" applyFont="1" applyFill="1" applyBorder="1" applyAlignment="1" applyProtection="1">
      <alignment horizontal="left" vertical="center" wrapText="1"/>
    </xf>
    <xf numFmtId="0" fontId="8" fillId="3" borderId="9" xfId="1" applyFont="1" applyFill="1" applyBorder="1" applyAlignment="1" applyProtection="1">
      <alignment horizontal="left" vertical="center" wrapText="1"/>
    </xf>
    <xf numFmtId="0" fontId="8" fillId="3" borderId="6" xfId="1" applyFont="1" applyFill="1" applyBorder="1" applyAlignment="1" applyProtection="1">
      <alignment horizontal="left" vertical="center" wrapText="1"/>
    </xf>
    <xf numFmtId="0" fontId="15" fillId="0" borderId="0" xfId="1" applyFont="1" applyAlignment="1" applyProtection="1">
      <alignment horizontal="center" vertical="center"/>
    </xf>
    <xf numFmtId="0" fontId="20" fillId="3" borderId="16" xfId="1" quotePrefix="1" applyFont="1" applyFill="1" applyBorder="1" applyAlignment="1" applyProtection="1">
      <alignment horizontal="center" vertical="center" wrapText="1"/>
    </xf>
    <xf numFmtId="0" fontId="20" fillId="3" borderId="15" xfId="1" applyFont="1" applyFill="1" applyBorder="1" applyAlignment="1" applyProtection="1">
      <alignment horizontal="center" vertical="center" wrapText="1"/>
    </xf>
    <xf numFmtId="0" fontId="20" fillId="3" borderId="14" xfId="1" applyFont="1" applyFill="1" applyBorder="1" applyAlignment="1" applyProtection="1">
      <alignment horizontal="center" vertical="center" wrapText="1"/>
    </xf>
    <xf numFmtId="0" fontId="20" fillId="3" borderId="12" xfId="1" applyFont="1" applyFill="1" applyBorder="1" applyAlignment="1" applyProtection="1">
      <alignment horizontal="center" vertical="center" wrapText="1"/>
    </xf>
    <xf numFmtId="0" fontId="2" fillId="3" borderId="20" xfId="1" quotePrefix="1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 vertical="center"/>
    </xf>
    <xf numFmtId="0" fontId="2" fillId="3" borderId="12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63500</xdr:colOff>
      <xdr:row>2</xdr:row>
      <xdr:rowOff>142875</xdr:rowOff>
    </xdr:from>
    <xdr:ext cx="1730375" cy="100012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871170250" y="508000"/>
          <a:ext cx="1730375" cy="1000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 rtl="1"/>
          <a:r>
            <a:rPr lang="fa-IR" sz="2000" b="1">
              <a:cs typeface="B Nazanin" panose="00000400000000000000" pitchFamily="2" charset="-78"/>
            </a:rPr>
            <a:t>تاریخ</a:t>
          </a:r>
          <a:r>
            <a:rPr lang="fa-IR" sz="2000" b="1" baseline="0">
              <a:cs typeface="B Nazanin" panose="00000400000000000000" pitchFamily="2" charset="-78"/>
            </a:rPr>
            <a:t> بروزرسانی:</a:t>
          </a:r>
        </a:p>
        <a:p>
          <a:pPr algn="ctr" rtl="1"/>
          <a:r>
            <a:rPr lang="fa-IR" sz="2000" b="1" baseline="0">
              <a:cs typeface="B Nazanin" panose="00000400000000000000" pitchFamily="2" charset="-78"/>
            </a:rPr>
            <a:t>1401/08/20</a:t>
          </a:r>
          <a:endParaRPr lang="en-US" sz="2000" b="1">
            <a:cs typeface="B Nazanin" panose="00000400000000000000" pitchFamily="2" charset="-78"/>
          </a:endParaRPr>
        </a:p>
      </xdr:txBody>
    </xdr:sp>
    <xdr:clientData/>
  </xdr:oneCellAnchor>
  <xdr:twoCellAnchor editAs="oneCell">
    <xdr:from>
      <xdr:col>21</xdr:col>
      <xdr:colOff>349250</xdr:colOff>
      <xdr:row>2</xdr:row>
      <xdr:rowOff>47625</xdr:rowOff>
    </xdr:from>
    <xdr:to>
      <xdr:col>23</xdr:col>
      <xdr:colOff>296415</xdr:colOff>
      <xdr:row>2</xdr:row>
      <xdr:rowOff>1306286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0603960" y="412750"/>
          <a:ext cx="1153665" cy="1258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2:AC26"/>
  <sheetViews>
    <sheetView rightToLeft="1" tabSelected="1" view="pageBreakPreview" zoomScale="50" zoomScaleNormal="87" zoomScaleSheetLayoutView="50" workbookViewId="0">
      <selection activeCell="C7" sqref="C7"/>
    </sheetView>
  </sheetViews>
  <sheetFormatPr defaultColWidth="9.140625" defaultRowHeight="14.25" x14ac:dyDescent="0.2"/>
  <cols>
    <col min="1" max="1" width="9.140625" style="1"/>
    <col min="2" max="2" width="13.28515625" style="1" customWidth="1"/>
    <col min="3" max="3" width="16.28515625" style="1" customWidth="1"/>
    <col min="4" max="4" width="17" style="1" customWidth="1"/>
    <col min="5" max="5" width="14.5703125" style="1" customWidth="1"/>
    <col min="6" max="6" width="14.28515625" style="1" customWidth="1"/>
    <col min="7" max="7" width="17.7109375" style="1" customWidth="1"/>
    <col min="8" max="8" width="13.7109375" style="1" customWidth="1"/>
    <col min="9" max="9" width="20" style="5" customWidth="1"/>
    <col min="10" max="10" width="11.7109375" style="1" customWidth="1"/>
    <col min="11" max="11" width="16.140625" style="1" customWidth="1"/>
    <col min="12" max="12" width="12.28515625" style="1" customWidth="1"/>
    <col min="13" max="13" width="15.5703125" style="1" customWidth="1"/>
    <col min="14" max="14" width="20.85546875" style="1" customWidth="1"/>
    <col min="15" max="15" width="21.42578125" style="1" customWidth="1"/>
    <col min="16" max="16" width="21.140625" style="6" customWidth="1"/>
    <col min="17" max="17" width="19.28515625" style="1" customWidth="1"/>
    <col min="18" max="18" width="13.5703125" style="1" customWidth="1"/>
    <col min="19" max="19" width="13.140625" style="1" customWidth="1"/>
    <col min="20" max="20" width="12.7109375" style="1" customWidth="1"/>
    <col min="21" max="21" width="24.42578125" style="1" customWidth="1"/>
    <col min="22" max="23" width="9.140625" style="1"/>
    <col min="24" max="24" width="7.85546875" style="1" customWidth="1"/>
    <col min="25" max="16384" width="9.140625" style="1"/>
  </cols>
  <sheetData>
    <row r="2" spans="1:29" ht="15" thickBot="1" x14ac:dyDescent="0.25"/>
    <row r="3" spans="1:29" ht="109.5" customHeight="1" thickBot="1" x14ac:dyDescent="0.25">
      <c r="A3" s="58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0"/>
      <c r="W3" s="61"/>
      <c r="X3" s="62"/>
    </row>
    <row r="4" spans="1:29" ht="13.9" customHeight="1" x14ac:dyDescent="0.2">
      <c r="A4" s="84" t="s">
        <v>9</v>
      </c>
      <c r="B4" s="87" t="s">
        <v>8</v>
      </c>
      <c r="C4" s="67" t="s">
        <v>16</v>
      </c>
      <c r="D4" s="67" t="s">
        <v>0</v>
      </c>
      <c r="E4" s="77" t="s">
        <v>2</v>
      </c>
      <c r="F4" s="77" t="s">
        <v>3</v>
      </c>
      <c r="G4" s="77" t="s">
        <v>13</v>
      </c>
      <c r="H4" s="63" t="s">
        <v>5</v>
      </c>
      <c r="I4" s="65" t="s">
        <v>6</v>
      </c>
      <c r="J4" s="96" t="s">
        <v>24</v>
      </c>
      <c r="K4" s="97"/>
      <c r="L4" s="96" t="s">
        <v>25</v>
      </c>
      <c r="M4" s="97"/>
      <c r="N4" s="92" t="s">
        <v>20</v>
      </c>
      <c r="O4" s="79" t="s">
        <v>31</v>
      </c>
      <c r="P4" s="15"/>
      <c r="Q4" s="89" t="s">
        <v>27</v>
      </c>
      <c r="R4" s="56" t="s">
        <v>10</v>
      </c>
      <c r="S4" s="56" t="s">
        <v>11</v>
      </c>
      <c r="T4" s="63" t="s">
        <v>12</v>
      </c>
      <c r="U4" s="78" t="s">
        <v>21</v>
      </c>
      <c r="V4" s="69" t="s">
        <v>17</v>
      </c>
      <c r="W4" s="70"/>
      <c r="X4" s="71"/>
    </row>
    <row r="5" spans="1:29" ht="22.5" customHeight="1" x14ac:dyDescent="0.3">
      <c r="A5" s="85"/>
      <c r="B5" s="87"/>
      <c r="C5" s="67"/>
      <c r="D5" s="67"/>
      <c r="E5" s="63"/>
      <c r="F5" s="63"/>
      <c r="G5" s="64"/>
      <c r="H5" s="64"/>
      <c r="I5" s="66"/>
      <c r="J5" s="98"/>
      <c r="K5" s="99"/>
      <c r="L5" s="98"/>
      <c r="M5" s="99"/>
      <c r="N5" s="93"/>
      <c r="O5" s="80"/>
      <c r="P5" s="75" t="s">
        <v>26</v>
      </c>
      <c r="Q5" s="90"/>
      <c r="R5" s="56"/>
      <c r="S5" s="56"/>
      <c r="T5" s="63"/>
      <c r="U5" s="56"/>
      <c r="V5" s="69"/>
      <c r="W5" s="70"/>
      <c r="X5" s="71"/>
      <c r="AC5" s="2"/>
    </row>
    <row r="6" spans="1:29" ht="66" customHeight="1" x14ac:dyDescent="0.3">
      <c r="A6" s="86"/>
      <c r="B6" s="88"/>
      <c r="C6" s="68"/>
      <c r="D6" s="68"/>
      <c r="E6" s="40" t="s">
        <v>15</v>
      </c>
      <c r="F6" s="41" t="s">
        <v>14</v>
      </c>
      <c r="G6" s="16" t="s">
        <v>4</v>
      </c>
      <c r="H6" s="17" t="s">
        <v>30</v>
      </c>
      <c r="I6" s="18" t="s">
        <v>29</v>
      </c>
      <c r="J6" s="42" t="s">
        <v>7</v>
      </c>
      <c r="K6" s="19" t="s">
        <v>28</v>
      </c>
      <c r="L6" s="42" t="s">
        <v>7</v>
      </c>
      <c r="M6" s="19" t="s">
        <v>28</v>
      </c>
      <c r="N6" s="94"/>
      <c r="O6" s="81"/>
      <c r="P6" s="76"/>
      <c r="Q6" s="91"/>
      <c r="R6" s="57"/>
      <c r="S6" s="57"/>
      <c r="T6" s="64"/>
      <c r="U6" s="57"/>
      <c r="V6" s="72"/>
      <c r="W6" s="73"/>
      <c r="X6" s="74"/>
      <c r="AC6" s="2"/>
    </row>
    <row r="7" spans="1:29" ht="51.75" customHeight="1" x14ac:dyDescent="0.2">
      <c r="A7" s="26">
        <v>2</v>
      </c>
      <c r="B7" s="27">
        <v>2.375</v>
      </c>
      <c r="C7" s="11"/>
      <c r="D7" s="8"/>
      <c r="E7" s="13">
        <f>ROUND((3.14*(2.54*B7)/100),2)</f>
        <v>0.19</v>
      </c>
      <c r="F7" s="12">
        <f>0.2*D7</f>
        <v>0</v>
      </c>
      <c r="G7" s="13">
        <f>ROUND(F7*E7,2)</f>
        <v>0</v>
      </c>
      <c r="H7" s="12">
        <v>100</v>
      </c>
      <c r="I7" s="13">
        <f>ROUND(G7*H7,2)</f>
        <v>0</v>
      </c>
      <c r="J7" s="10">
        <v>5</v>
      </c>
      <c r="K7" s="43">
        <f t="shared" ref="K7:K13" si="0">ROUND(((I7/(J7+L7))*J7)/1000,3)</f>
        <v>0</v>
      </c>
      <c r="L7" s="10">
        <v>1</v>
      </c>
      <c r="M7" s="43">
        <f t="shared" ref="M7:M13" si="1">ROUND(((I7/1000)/(J7+L7))*L7,3)</f>
        <v>0</v>
      </c>
      <c r="N7" s="13">
        <f>ROUND((((E7)+0.15)*0.5*D7),2)</f>
        <v>0</v>
      </c>
      <c r="O7" s="11">
        <v>0</v>
      </c>
      <c r="P7" s="13">
        <f t="shared" ref="P7:P18" si="2">ROUND(IF(O7=0,0,N7/O7),2)</f>
        <v>0</v>
      </c>
      <c r="Q7" s="14">
        <f>D7</f>
        <v>0</v>
      </c>
      <c r="R7" s="14">
        <f>D7</f>
        <v>0</v>
      </c>
      <c r="S7" s="14">
        <f>D7</f>
        <v>0</v>
      </c>
      <c r="T7" s="14">
        <f>D7</f>
        <v>0</v>
      </c>
      <c r="U7" s="13">
        <f>ROUND(E7*C7,2)</f>
        <v>0</v>
      </c>
      <c r="V7" s="44" t="s">
        <v>22</v>
      </c>
      <c r="W7" s="45"/>
      <c r="X7" s="46"/>
    </row>
    <row r="8" spans="1:29" ht="51.75" customHeight="1" x14ac:dyDescent="0.2">
      <c r="A8" s="26">
        <v>3</v>
      </c>
      <c r="B8" s="28">
        <v>3.5</v>
      </c>
      <c r="C8" s="11"/>
      <c r="D8" s="8"/>
      <c r="E8" s="13">
        <f t="shared" ref="E8:E18" si="3">ROUND((3.14*(2.54*B8)/100),2)</f>
        <v>0.28000000000000003</v>
      </c>
      <c r="F8" s="12">
        <f t="shared" ref="F8:F18" si="4">0.2*D8</f>
        <v>0</v>
      </c>
      <c r="G8" s="13">
        <f t="shared" ref="G8:G18" si="5">ROUND(F8*E8,2)</f>
        <v>0</v>
      </c>
      <c r="H8" s="12">
        <v>100</v>
      </c>
      <c r="I8" s="13">
        <f t="shared" ref="I8:I18" si="6">ROUND(G8*H8,2)</f>
        <v>0</v>
      </c>
      <c r="J8" s="10">
        <v>5</v>
      </c>
      <c r="K8" s="43">
        <f t="shared" si="0"/>
        <v>0</v>
      </c>
      <c r="L8" s="10">
        <v>1</v>
      </c>
      <c r="M8" s="43">
        <f t="shared" si="1"/>
        <v>0</v>
      </c>
      <c r="N8" s="13">
        <f t="shared" ref="N8:N18" si="7">ROUND((((E8)+0.15)*0.5*D8),2)</f>
        <v>0</v>
      </c>
      <c r="O8" s="11">
        <v>0</v>
      </c>
      <c r="P8" s="13">
        <f t="shared" si="2"/>
        <v>0</v>
      </c>
      <c r="Q8" s="14">
        <f t="shared" ref="Q8:Q18" si="8">D8</f>
        <v>0</v>
      </c>
      <c r="R8" s="14">
        <f t="shared" ref="R8:R18" si="9">D8</f>
        <v>0</v>
      </c>
      <c r="S8" s="14">
        <f t="shared" ref="S8:S18" si="10">D8</f>
        <v>0</v>
      </c>
      <c r="T8" s="14">
        <f t="shared" ref="T8:T18" si="11">D8</f>
        <v>0</v>
      </c>
      <c r="U8" s="13">
        <f t="shared" ref="U8:U18" si="12">ROUND(E8*C8,2)</f>
        <v>0</v>
      </c>
      <c r="V8" s="47"/>
      <c r="W8" s="48"/>
      <c r="X8" s="49"/>
    </row>
    <row r="9" spans="1:29" ht="51.75" customHeight="1" x14ac:dyDescent="0.2">
      <c r="A9" s="26">
        <v>4</v>
      </c>
      <c r="B9" s="28">
        <v>4.5</v>
      </c>
      <c r="C9" s="11"/>
      <c r="D9" s="8"/>
      <c r="E9" s="13">
        <f t="shared" si="3"/>
        <v>0.36</v>
      </c>
      <c r="F9" s="12">
        <f t="shared" si="4"/>
        <v>0</v>
      </c>
      <c r="G9" s="13">
        <f t="shared" si="5"/>
        <v>0</v>
      </c>
      <c r="H9" s="12">
        <v>100</v>
      </c>
      <c r="I9" s="13">
        <f t="shared" si="6"/>
        <v>0</v>
      </c>
      <c r="J9" s="10">
        <v>5</v>
      </c>
      <c r="K9" s="43">
        <f t="shared" si="0"/>
        <v>0</v>
      </c>
      <c r="L9" s="10">
        <v>1</v>
      </c>
      <c r="M9" s="43">
        <f t="shared" si="1"/>
        <v>0</v>
      </c>
      <c r="N9" s="13">
        <f t="shared" si="7"/>
        <v>0</v>
      </c>
      <c r="O9" s="11">
        <v>0</v>
      </c>
      <c r="P9" s="13">
        <f t="shared" si="2"/>
        <v>0</v>
      </c>
      <c r="Q9" s="14">
        <f t="shared" si="8"/>
        <v>0</v>
      </c>
      <c r="R9" s="14">
        <f t="shared" si="9"/>
        <v>0</v>
      </c>
      <c r="S9" s="14">
        <f t="shared" si="10"/>
        <v>0</v>
      </c>
      <c r="T9" s="14">
        <f t="shared" si="11"/>
        <v>0</v>
      </c>
      <c r="U9" s="13">
        <f t="shared" si="12"/>
        <v>0</v>
      </c>
      <c r="V9" s="47"/>
      <c r="W9" s="48"/>
      <c r="X9" s="49"/>
    </row>
    <row r="10" spans="1:29" ht="51.75" customHeight="1" x14ac:dyDescent="0.2">
      <c r="A10" s="26">
        <v>6</v>
      </c>
      <c r="B10" s="27">
        <v>6.625</v>
      </c>
      <c r="C10" s="11"/>
      <c r="D10" s="8"/>
      <c r="E10" s="13">
        <f t="shared" si="3"/>
        <v>0.53</v>
      </c>
      <c r="F10" s="12">
        <f t="shared" si="4"/>
        <v>0</v>
      </c>
      <c r="G10" s="13">
        <f t="shared" si="5"/>
        <v>0</v>
      </c>
      <c r="H10" s="12">
        <v>100</v>
      </c>
      <c r="I10" s="13">
        <f t="shared" si="6"/>
        <v>0</v>
      </c>
      <c r="J10" s="10">
        <v>5</v>
      </c>
      <c r="K10" s="43">
        <f t="shared" si="0"/>
        <v>0</v>
      </c>
      <c r="L10" s="10">
        <v>1</v>
      </c>
      <c r="M10" s="43">
        <f t="shared" si="1"/>
        <v>0</v>
      </c>
      <c r="N10" s="13">
        <f t="shared" si="7"/>
        <v>0</v>
      </c>
      <c r="O10" s="11">
        <v>0</v>
      </c>
      <c r="P10" s="13">
        <f t="shared" si="2"/>
        <v>0</v>
      </c>
      <c r="Q10" s="14">
        <f t="shared" si="8"/>
        <v>0</v>
      </c>
      <c r="R10" s="14">
        <f t="shared" si="9"/>
        <v>0</v>
      </c>
      <c r="S10" s="14">
        <f t="shared" si="10"/>
        <v>0</v>
      </c>
      <c r="T10" s="14">
        <f t="shared" si="11"/>
        <v>0</v>
      </c>
      <c r="U10" s="13">
        <f t="shared" si="12"/>
        <v>0</v>
      </c>
      <c r="V10" s="50"/>
      <c r="W10" s="51"/>
      <c r="X10" s="52"/>
    </row>
    <row r="11" spans="1:29" ht="51.75" customHeight="1" x14ac:dyDescent="0.2">
      <c r="A11" s="26">
        <v>8</v>
      </c>
      <c r="B11" s="27">
        <v>8.625</v>
      </c>
      <c r="C11" s="11"/>
      <c r="D11" s="8"/>
      <c r="E11" s="13">
        <f t="shared" si="3"/>
        <v>0.69</v>
      </c>
      <c r="F11" s="12">
        <f t="shared" si="4"/>
        <v>0</v>
      </c>
      <c r="G11" s="13">
        <f t="shared" si="5"/>
        <v>0</v>
      </c>
      <c r="H11" s="12">
        <v>100</v>
      </c>
      <c r="I11" s="13">
        <f t="shared" si="6"/>
        <v>0</v>
      </c>
      <c r="J11" s="10">
        <v>5</v>
      </c>
      <c r="K11" s="43">
        <f t="shared" si="0"/>
        <v>0</v>
      </c>
      <c r="L11" s="10">
        <v>1</v>
      </c>
      <c r="M11" s="43">
        <f t="shared" si="1"/>
        <v>0</v>
      </c>
      <c r="N11" s="13">
        <f t="shared" si="7"/>
        <v>0</v>
      </c>
      <c r="O11" s="11">
        <v>0</v>
      </c>
      <c r="P11" s="13">
        <f t="shared" si="2"/>
        <v>0</v>
      </c>
      <c r="Q11" s="14">
        <f t="shared" si="8"/>
        <v>0</v>
      </c>
      <c r="R11" s="14">
        <f t="shared" si="9"/>
        <v>0</v>
      </c>
      <c r="S11" s="14">
        <f t="shared" si="10"/>
        <v>0</v>
      </c>
      <c r="T11" s="14">
        <f t="shared" si="11"/>
        <v>0</v>
      </c>
      <c r="U11" s="13">
        <f t="shared" si="12"/>
        <v>0</v>
      </c>
      <c r="V11" s="47" t="s">
        <v>1</v>
      </c>
      <c r="W11" s="48"/>
      <c r="X11" s="49"/>
      <c r="Y11" s="3"/>
      <c r="Z11" s="3"/>
      <c r="AA11" s="3"/>
    </row>
    <row r="12" spans="1:29" ht="51.75" customHeight="1" x14ac:dyDescent="0.2">
      <c r="A12" s="26">
        <v>10</v>
      </c>
      <c r="B12" s="28">
        <v>10.75</v>
      </c>
      <c r="C12" s="11"/>
      <c r="D12" s="8"/>
      <c r="E12" s="13">
        <f t="shared" si="3"/>
        <v>0.86</v>
      </c>
      <c r="F12" s="12">
        <f t="shared" si="4"/>
        <v>0</v>
      </c>
      <c r="G12" s="13">
        <f t="shared" si="5"/>
        <v>0</v>
      </c>
      <c r="H12" s="12">
        <v>100</v>
      </c>
      <c r="I12" s="13">
        <f t="shared" si="6"/>
        <v>0</v>
      </c>
      <c r="J12" s="10">
        <v>5</v>
      </c>
      <c r="K12" s="43">
        <f t="shared" si="0"/>
        <v>0</v>
      </c>
      <c r="L12" s="10">
        <v>1</v>
      </c>
      <c r="M12" s="43">
        <f t="shared" si="1"/>
        <v>0</v>
      </c>
      <c r="N12" s="13">
        <f t="shared" si="7"/>
        <v>0</v>
      </c>
      <c r="O12" s="11">
        <v>0</v>
      </c>
      <c r="P12" s="13">
        <f t="shared" si="2"/>
        <v>0</v>
      </c>
      <c r="Q12" s="14">
        <f t="shared" si="8"/>
        <v>0</v>
      </c>
      <c r="R12" s="14">
        <f t="shared" si="9"/>
        <v>0</v>
      </c>
      <c r="S12" s="14">
        <f t="shared" si="10"/>
        <v>0</v>
      </c>
      <c r="T12" s="14">
        <f t="shared" si="11"/>
        <v>0</v>
      </c>
      <c r="U12" s="13">
        <f t="shared" si="12"/>
        <v>0</v>
      </c>
      <c r="V12" s="47"/>
      <c r="W12" s="48"/>
      <c r="X12" s="49"/>
      <c r="Y12" s="3"/>
      <c r="Z12" s="3"/>
      <c r="AA12" s="3"/>
    </row>
    <row r="13" spans="1:29" ht="51.75" customHeight="1" x14ac:dyDescent="0.2">
      <c r="A13" s="26">
        <v>12</v>
      </c>
      <c r="B13" s="28">
        <v>12.75</v>
      </c>
      <c r="C13" s="11"/>
      <c r="D13" s="8"/>
      <c r="E13" s="13">
        <f t="shared" si="3"/>
        <v>1.02</v>
      </c>
      <c r="F13" s="12">
        <f t="shared" si="4"/>
        <v>0</v>
      </c>
      <c r="G13" s="13">
        <f t="shared" si="5"/>
        <v>0</v>
      </c>
      <c r="H13" s="12">
        <v>100</v>
      </c>
      <c r="I13" s="13">
        <f t="shared" si="6"/>
        <v>0</v>
      </c>
      <c r="J13" s="10">
        <v>5</v>
      </c>
      <c r="K13" s="43">
        <f t="shared" si="0"/>
        <v>0</v>
      </c>
      <c r="L13" s="10">
        <v>1</v>
      </c>
      <c r="M13" s="43">
        <f t="shared" si="1"/>
        <v>0</v>
      </c>
      <c r="N13" s="13">
        <f t="shared" si="7"/>
        <v>0</v>
      </c>
      <c r="O13" s="11">
        <v>0</v>
      </c>
      <c r="P13" s="13">
        <f t="shared" si="2"/>
        <v>0</v>
      </c>
      <c r="Q13" s="14">
        <f t="shared" si="8"/>
        <v>0</v>
      </c>
      <c r="R13" s="14">
        <f t="shared" si="9"/>
        <v>0</v>
      </c>
      <c r="S13" s="14">
        <f t="shared" si="10"/>
        <v>0</v>
      </c>
      <c r="T13" s="14">
        <f t="shared" si="11"/>
        <v>0</v>
      </c>
      <c r="U13" s="13">
        <f t="shared" si="12"/>
        <v>0</v>
      </c>
      <c r="V13" s="47"/>
      <c r="W13" s="48"/>
      <c r="X13" s="49"/>
    </row>
    <row r="14" spans="1:29" ht="51.75" customHeight="1" x14ac:dyDescent="0.2">
      <c r="A14" s="26">
        <v>16</v>
      </c>
      <c r="B14" s="29">
        <v>16</v>
      </c>
      <c r="C14" s="11"/>
      <c r="D14" s="8"/>
      <c r="E14" s="13">
        <f t="shared" si="3"/>
        <v>1.28</v>
      </c>
      <c r="F14" s="12">
        <f>0.2*D14</f>
        <v>0</v>
      </c>
      <c r="G14" s="13">
        <f t="shared" si="5"/>
        <v>0</v>
      </c>
      <c r="H14" s="12">
        <v>100</v>
      </c>
      <c r="I14" s="13">
        <f>ROUND(G14*H14,2)</f>
        <v>0</v>
      </c>
      <c r="J14" s="10">
        <v>5</v>
      </c>
      <c r="K14" s="43">
        <f>ROUND(((I14/(J14+L14))*J14)/1000,3)</f>
        <v>0</v>
      </c>
      <c r="L14" s="10">
        <v>1</v>
      </c>
      <c r="M14" s="43">
        <f>ROUND(((I14/1000)/(J14+L14))*L14,3)</f>
        <v>0</v>
      </c>
      <c r="N14" s="13">
        <f t="shared" si="7"/>
        <v>0</v>
      </c>
      <c r="O14" s="11">
        <v>13.72</v>
      </c>
      <c r="P14" s="13">
        <f t="shared" si="2"/>
        <v>0</v>
      </c>
      <c r="Q14" s="14">
        <f t="shared" si="8"/>
        <v>0</v>
      </c>
      <c r="R14" s="14">
        <f t="shared" si="9"/>
        <v>0</v>
      </c>
      <c r="S14" s="14">
        <f t="shared" si="10"/>
        <v>0</v>
      </c>
      <c r="T14" s="14">
        <f t="shared" si="11"/>
        <v>0</v>
      </c>
      <c r="U14" s="13">
        <f>ROUND(E14*C14,2)</f>
        <v>0</v>
      </c>
      <c r="V14" s="47"/>
      <c r="W14" s="48"/>
      <c r="X14" s="49"/>
    </row>
    <row r="15" spans="1:29" ht="51.75" customHeight="1" x14ac:dyDescent="0.2">
      <c r="A15" s="26">
        <v>20</v>
      </c>
      <c r="B15" s="29">
        <v>20</v>
      </c>
      <c r="C15" s="11"/>
      <c r="D15" s="8"/>
      <c r="E15" s="13">
        <f t="shared" si="3"/>
        <v>1.6</v>
      </c>
      <c r="F15" s="12">
        <f t="shared" si="4"/>
        <v>0</v>
      </c>
      <c r="G15" s="13">
        <f t="shared" si="5"/>
        <v>0</v>
      </c>
      <c r="H15" s="12">
        <v>100</v>
      </c>
      <c r="I15" s="13">
        <f t="shared" si="6"/>
        <v>0</v>
      </c>
      <c r="J15" s="10">
        <v>5</v>
      </c>
      <c r="K15" s="43">
        <f t="shared" ref="K15:K18" si="13">ROUND(((I15/(J15+L15))*J15)/1000,3)</f>
        <v>0</v>
      </c>
      <c r="L15" s="10">
        <v>1</v>
      </c>
      <c r="M15" s="43">
        <f t="shared" ref="M15:M18" si="14">ROUND(((I15/1000)/(J15+L15))*L15,3)</f>
        <v>0</v>
      </c>
      <c r="N15" s="13">
        <f t="shared" si="7"/>
        <v>0</v>
      </c>
      <c r="O15" s="11">
        <v>0</v>
      </c>
      <c r="P15" s="13">
        <f t="shared" si="2"/>
        <v>0</v>
      </c>
      <c r="Q15" s="14">
        <f t="shared" si="8"/>
        <v>0</v>
      </c>
      <c r="R15" s="14">
        <f t="shared" si="9"/>
        <v>0</v>
      </c>
      <c r="S15" s="14">
        <f t="shared" si="10"/>
        <v>0</v>
      </c>
      <c r="T15" s="14">
        <f t="shared" si="11"/>
        <v>0</v>
      </c>
      <c r="U15" s="13">
        <f t="shared" si="12"/>
        <v>0</v>
      </c>
      <c r="V15" s="47"/>
      <c r="W15" s="48"/>
      <c r="X15" s="49"/>
    </row>
    <row r="16" spans="1:29" ht="51.75" customHeight="1" x14ac:dyDescent="0.2">
      <c r="A16" s="26">
        <v>24</v>
      </c>
      <c r="B16" s="29">
        <v>24</v>
      </c>
      <c r="C16" s="11"/>
      <c r="D16" s="8"/>
      <c r="E16" s="13">
        <f t="shared" si="3"/>
        <v>1.91</v>
      </c>
      <c r="F16" s="12">
        <f t="shared" si="4"/>
        <v>0</v>
      </c>
      <c r="G16" s="13">
        <f t="shared" si="5"/>
        <v>0</v>
      </c>
      <c r="H16" s="12">
        <v>100</v>
      </c>
      <c r="I16" s="13">
        <f t="shared" si="6"/>
        <v>0</v>
      </c>
      <c r="J16" s="10">
        <v>5</v>
      </c>
      <c r="K16" s="43">
        <f t="shared" si="13"/>
        <v>0</v>
      </c>
      <c r="L16" s="10">
        <v>1</v>
      </c>
      <c r="M16" s="43">
        <f t="shared" si="14"/>
        <v>0</v>
      </c>
      <c r="N16" s="13">
        <f t="shared" si="7"/>
        <v>0</v>
      </c>
      <c r="O16" s="11">
        <v>0</v>
      </c>
      <c r="P16" s="13">
        <f t="shared" si="2"/>
        <v>0</v>
      </c>
      <c r="Q16" s="14">
        <f t="shared" si="8"/>
        <v>0</v>
      </c>
      <c r="R16" s="14">
        <f t="shared" si="9"/>
        <v>0</v>
      </c>
      <c r="S16" s="14">
        <f t="shared" si="10"/>
        <v>0</v>
      </c>
      <c r="T16" s="14">
        <f t="shared" si="11"/>
        <v>0</v>
      </c>
      <c r="U16" s="13">
        <f t="shared" si="12"/>
        <v>0</v>
      </c>
      <c r="V16" s="47"/>
      <c r="W16" s="48"/>
      <c r="X16" s="49"/>
    </row>
    <row r="17" spans="1:24" ht="51.75" customHeight="1" x14ac:dyDescent="0.2">
      <c r="A17" s="30">
        <v>30</v>
      </c>
      <c r="B17" s="31">
        <v>30</v>
      </c>
      <c r="C17" s="25"/>
      <c r="D17" s="9"/>
      <c r="E17" s="13">
        <f t="shared" si="3"/>
        <v>2.39</v>
      </c>
      <c r="F17" s="12">
        <f t="shared" si="4"/>
        <v>0</v>
      </c>
      <c r="G17" s="13">
        <f t="shared" si="5"/>
        <v>0</v>
      </c>
      <c r="H17" s="12">
        <v>100</v>
      </c>
      <c r="I17" s="13">
        <f t="shared" si="6"/>
        <v>0</v>
      </c>
      <c r="J17" s="10">
        <v>5</v>
      </c>
      <c r="K17" s="43">
        <f t="shared" si="13"/>
        <v>0</v>
      </c>
      <c r="L17" s="10">
        <v>1</v>
      </c>
      <c r="M17" s="43">
        <f t="shared" si="14"/>
        <v>0</v>
      </c>
      <c r="N17" s="13">
        <f t="shared" si="7"/>
        <v>0</v>
      </c>
      <c r="O17" s="11">
        <v>0</v>
      </c>
      <c r="P17" s="13">
        <f t="shared" si="2"/>
        <v>0</v>
      </c>
      <c r="Q17" s="14">
        <f t="shared" si="8"/>
        <v>0</v>
      </c>
      <c r="R17" s="14">
        <f t="shared" si="9"/>
        <v>0</v>
      </c>
      <c r="S17" s="14">
        <f t="shared" si="10"/>
        <v>0</v>
      </c>
      <c r="T17" s="14">
        <f t="shared" si="11"/>
        <v>0</v>
      </c>
      <c r="U17" s="13">
        <f t="shared" si="12"/>
        <v>0</v>
      </c>
      <c r="V17" s="47"/>
      <c r="W17" s="48"/>
      <c r="X17" s="49"/>
    </row>
    <row r="18" spans="1:24" ht="51.75" customHeight="1" thickBot="1" x14ac:dyDescent="0.25">
      <c r="A18" s="32">
        <v>56</v>
      </c>
      <c r="B18" s="33">
        <v>56</v>
      </c>
      <c r="C18" s="23"/>
      <c r="D18" s="20"/>
      <c r="E18" s="21">
        <f t="shared" si="3"/>
        <v>4.47</v>
      </c>
      <c r="F18" s="22">
        <f t="shared" si="4"/>
        <v>0</v>
      </c>
      <c r="G18" s="21">
        <f t="shared" si="5"/>
        <v>0</v>
      </c>
      <c r="H18" s="22">
        <v>100</v>
      </c>
      <c r="I18" s="21">
        <f t="shared" si="6"/>
        <v>0</v>
      </c>
      <c r="J18" s="10">
        <v>5</v>
      </c>
      <c r="K18" s="43">
        <f t="shared" si="13"/>
        <v>0</v>
      </c>
      <c r="L18" s="10">
        <v>1</v>
      </c>
      <c r="M18" s="43">
        <f t="shared" si="14"/>
        <v>0</v>
      </c>
      <c r="N18" s="13">
        <f t="shared" si="7"/>
        <v>0</v>
      </c>
      <c r="O18" s="23">
        <v>0</v>
      </c>
      <c r="P18" s="21">
        <f t="shared" si="2"/>
        <v>0</v>
      </c>
      <c r="Q18" s="24">
        <f t="shared" si="8"/>
        <v>0</v>
      </c>
      <c r="R18" s="24">
        <f t="shared" si="9"/>
        <v>0</v>
      </c>
      <c r="S18" s="24">
        <f t="shared" si="10"/>
        <v>0</v>
      </c>
      <c r="T18" s="24">
        <f t="shared" si="11"/>
        <v>0</v>
      </c>
      <c r="U18" s="21">
        <f t="shared" si="12"/>
        <v>0</v>
      </c>
      <c r="V18" s="53"/>
      <c r="W18" s="54"/>
      <c r="X18" s="55"/>
    </row>
    <row r="19" spans="1:24" ht="36.75" thickBot="1" x14ac:dyDescent="0.25">
      <c r="A19" s="100" t="s">
        <v>23</v>
      </c>
      <c r="B19" s="101"/>
      <c r="C19" s="101"/>
      <c r="D19" s="101"/>
      <c r="E19" s="101"/>
      <c r="F19" s="101"/>
      <c r="G19" s="101"/>
      <c r="H19" s="101"/>
      <c r="I19" s="101"/>
      <c r="J19" s="102"/>
      <c r="K19" s="34">
        <f>SUM(K7:K18)</f>
        <v>0</v>
      </c>
      <c r="L19" s="35"/>
      <c r="M19" s="36">
        <f>SUM(M7:M18)</f>
        <v>0</v>
      </c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</row>
    <row r="20" spans="1:24" ht="27" customHeight="1" x14ac:dyDescent="0.2">
      <c r="A20" s="37"/>
      <c r="B20" s="37"/>
      <c r="C20" s="37"/>
      <c r="D20" s="37"/>
      <c r="E20" s="37"/>
      <c r="F20" s="37"/>
      <c r="G20" s="37"/>
      <c r="H20" s="37"/>
      <c r="I20" s="39"/>
      <c r="J20" s="37"/>
      <c r="K20" s="95" t="s">
        <v>19</v>
      </c>
      <c r="L20" s="95"/>
      <c r="M20" s="95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</row>
    <row r="24" spans="1:24" x14ac:dyDescent="0.2">
      <c r="F24" s="82"/>
      <c r="G24" s="4"/>
      <c r="H24" s="4"/>
      <c r="I24" s="7"/>
    </row>
    <row r="25" spans="1:24" x14ac:dyDescent="0.2">
      <c r="F25" s="83"/>
    </row>
    <row r="26" spans="1:24" x14ac:dyDescent="0.2">
      <c r="F26" s="83"/>
    </row>
  </sheetData>
  <sheetProtection algorithmName="SHA-512" hashValue="36pnZ1spYp1P6EsogHbSnj3EvH59d7mWkybBQZ5mA/dfeOw5eWFkTKe82YWr+t7PJoFfu8iN48LayxuTDssqfA==" saltValue="fCk1rymKC1aRKMNfIzlaOA==" spinCount="100000" sheet="1" objects="1" scenarios="1" selectLockedCells="1"/>
  <mergeCells count="27">
    <mergeCell ref="F24:F26"/>
    <mergeCell ref="A4:A6"/>
    <mergeCell ref="B4:B6"/>
    <mergeCell ref="Q4:Q6"/>
    <mergeCell ref="R4:R6"/>
    <mergeCell ref="C4:C6"/>
    <mergeCell ref="G4:G5"/>
    <mergeCell ref="N4:N6"/>
    <mergeCell ref="K20:M20"/>
    <mergeCell ref="J4:K5"/>
    <mergeCell ref="L4:M5"/>
    <mergeCell ref="A19:J19"/>
    <mergeCell ref="V7:X10"/>
    <mergeCell ref="V11:X18"/>
    <mergeCell ref="S4:S6"/>
    <mergeCell ref="A3:U3"/>
    <mergeCell ref="V3:X3"/>
    <mergeCell ref="H4:H5"/>
    <mergeCell ref="I4:I5"/>
    <mergeCell ref="D4:D6"/>
    <mergeCell ref="V4:X6"/>
    <mergeCell ref="P5:P6"/>
    <mergeCell ref="E4:E5"/>
    <mergeCell ref="F4:F5"/>
    <mergeCell ref="U4:U6"/>
    <mergeCell ref="T4:T6"/>
    <mergeCell ref="O4:O6"/>
  </mergeCells>
  <printOptions horizontalCentered="1" verticalCentered="1"/>
  <pageMargins left="0" right="0" top="0" bottom="0" header="0" footer="0"/>
  <pageSetup paperSize="9" scale="40" orientation="landscape" r:id="rId1"/>
  <colBreaks count="1" manualBreakCount="1"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پوشش سه لایه</vt:lpstr>
      <vt:lpstr>'پوشش سه لایه'!Print_Area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fars gass</dc:creator>
  <cp:lastModifiedBy>Mobin iT</cp:lastModifiedBy>
  <cp:lastPrinted>2022-10-31T13:28:54Z</cp:lastPrinted>
  <dcterms:created xsi:type="dcterms:W3CDTF">2015-06-05T18:17:20Z</dcterms:created>
  <dcterms:modified xsi:type="dcterms:W3CDTF">2022-11-11T08:30:35Z</dcterms:modified>
</cp:coreProperties>
</file>